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5480" windowHeight="9210"/>
  </bookViews>
  <sheets>
    <sheet name="Bestellijst" sheetId="4" r:id="rId1"/>
    <sheet name="Kleding 2010" sheetId="1" r:id="rId2"/>
    <sheet name="Prijzen" sheetId="3" r:id="rId3"/>
  </sheets>
  <definedNames>
    <definedName name="_xlnm.Print_Area" localSheetId="0">Bestellijst!$A$1:$I$32</definedName>
    <definedName name="_xlnm.Print_Area" localSheetId="1">'Kleding 2010'!$A$1:$H$45</definedName>
  </definedNames>
  <calcPr calcId="125725"/>
</workbook>
</file>

<file path=xl/calcChain.xml><?xml version="1.0" encoding="utf-8"?>
<calcChain xmlns="http://schemas.openxmlformats.org/spreadsheetml/2006/main">
  <c r="I8" i="4"/>
  <c r="I9"/>
  <c r="I10"/>
  <c r="I13"/>
  <c r="I14"/>
  <c r="I15"/>
  <c r="I17"/>
  <c r="I18"/>
  <c r="I19"/>
  <c r="I22"/>
  <c r="I23"/>
  <c r="I24"/>
  <c r="I25"/>
  <c r="I26"/>
  <c r="I27"/>
  <c r="I28"/>
  <c r="I3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7"/>
  <c r="C11"/>
  <c r="C12"/>
  <c r="C20"/>
  <c r="C2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7"/>
  <c r="I12" l="1"/>
  <c r="I21"/>
  <c r="I7"/>
  <c r="I11"/>
  <c r="I20"/>
  <c r="I16"/>
  <c r="I29" l="1"/>
  <c r="J1" i="1"/>
  <c r="J5"/>
  <c r="H5" s="1"/>
  <c r="J6"/>
  <c r="J7"/>
  <c r="H7" s="1"/>
  <c r="J8"/>
  <c r="H8" s="1"/>
  <c r="J9"/>
  <c r="H9" s="1"/>
  <c r="J10"/>
  <c r="J11"/>
  <c r="J12"/>
  <c r="H12" s="1"/>
  <c r="J13"/>
  <c r="H13" s="1"/>
  <c r="J14"/>
  <c r="H14" s="1"/>
  <c r="J15"/>
  <c r="H15" s="1"/>
  <c r="J16"/>
  <c r="H16" s="1"/>
  <c r="J17"/>
  <c r="H17" s="1"/>
  <c r="J18"/>
  <c r="H18" s="1"/>
  <c r="J19"/>
  <c r="H19" s="1"/>
  <c r="J20"/>
  <c r="H20" s="1"/>
  <c r="J21"/>
  <c r="H21" s="1"/>
  <c r="J22"/>
  <c r="H22"/>
  <c r="J23"/>
  <c r="H23" s="1"/>
  <c r="J24"/>
  <c r="H24" s="1"/>
  <c r="J25"/>
  <c r="H25" s="1"/>
  <c r="J26"/>
  <c r="H26" s="1"/>
  <c r="J27"/>
  <c r="H27" s="1"/>
  <c r="J28"/>
  <c r="H28" s="1"/>
  <c r="J29"/>
  <c r="H29" s="1"/>
  <c r="J30"/>
  <c r="H30" s="1"/>
  <c r="J31"/>
  <c r="H31" s="1"/>
  <c r="J32"/>
  <c r="H32" s="1"/>
  <c r="J33"/>
  <c r="H33" s="1"/>
  <c r="J34"/>
  <c r="H34" s="1"/>
  <c r="J35"/>
  <c r="H35"/>
  <c r="J36"/>
  <c r="H36" s="1"/>
  <c r="J37"/>
  <c r="H37" s="1"/>
  <c r="J38"/>
  <c r="H38" s="1"/>
  <c r="J39"/>
  <c r="H39" s="1"/>
  <c r="J40"/>
  <c r="H40" s="1"/>
  <c r="J41"/>
  <c r="H41" s="1"/>
  <c r="J42"/>
  <c r="H42" s="1"/>
  <c r="J4"/>
  <c r="H4" s="1"/>
  <c r="J43"/>
  <c r="H11" l="1"/>
  <c r="H10"/>
  <c r="H6"/>
</calcChain>
</file>

<file path=xl/sharedStrings.xml><?xml version="1.0" encoding="utf-8"?>
<sst xmlns="http://schemas.openxmlformats.org/spreadsheetml/2006/main" count="309" uniqueCount="170">
  <si>
    <t>NAAM</t>
  </si>
  <si>
    <t>SHIRT</t>
  </si>
  <si>
    <t>LC JACK</t>
  </si>
  <si>
    <t>BROEK</t>
  </si>
  <si>
    <t>Jan Hermes</t>
  </si>
  <si>
    <t>L 3 cm langer pand</t>
  </si>
  <si>
    <t>L 3cm langer pand</t>
  </si>
  <si>
    <t>XL</t>
  </si>
  <si>
    <t>S</t>
  </si>
  <si>
    <t>Piet v Egeraat</t>
  </si>
  <si>
    <t>Adri de Roon</t>
  </si>
  <si>
    <t>Renzo Levering</t>
  </si>
  <si>
    <t>M</t>
  </si>
  <si>
    <t>Rene Koole</t>
  </si>
  <si>
    <t>XXL</t>
  </si>
  <si>
    <t>Jan Kees v Dommele</t>
  </si>
  <si>
    <t>Pierre v Loon</t>
  </si>
  <si>
    <t>L</t>
  </si>
  <si>
    <t>Daan v Dommele</t>
  </si>
  <si>
    <t>XL mouw 2cm korter</t>
  </si>
  <si>
    <t>ZEEM</t>
  </si>
  <si>
    <t>3 D zeem</t>
  </si>
  <si>
    <t>Liquigell</t>
  </si>
  <si>
    <t>3D zeem</t>
  </si>
  <si>
    <t>Gopressia</t>
  </si>
  <si>
    <t>Rob Franken</t>
  </si>
  <si>
    <t>Michell v Tilborg</t>
  </si>
  <si>
    <t>Joop Groen</t>
  </si>
  <si>
    <t>Rob Naenen</t>
  </si>
  <si>
    <t>Rob Naaykens</t>
  </si>
  <si>
    <t>John Boer</t>
  </si>
  <si>
    <t xml:space="preserve">XL </t>
  </si>
  <si>
    <t>Rene Punt</t>
  </si>
  <si>
    <t xml:space="preserve">Jan Haverhoek </t>
  </si>
  <si>
    <t>Mark de Kok</t>
  </si>
  <si>
    <t>Frenk Bosters</t>
  </si>
  <si>
    <t xml:space="preserve">Corrie v Dijke </t>
  </si>
  <si>
    <t>XS dames getail</t>
  </si>
  <si>
    <t>XXS</t>
  </si>
  <si>
    <t>versmald</t>
  </si>
  <si>
    <t>Lars v d Beek</t>
  </si>
  <si>
    <t>John Koolen</t>
  </si>
  <si>
    <t>Ivo Smit</t>
  </si>
  <si>
    <t>Frans Goddrie</t>
  </si>
  <si>
    <t>Pim Nagtegaal</t>
  </si>
  <si>
    <t>Johan den Boer</t>
  </si>
  <si>
    <t>Perry Heemskerk</t>
  </si>
  <si>
    <t>L mouw 2 cm langer</t>
  </si>
  <si>
    <t>Frank Tack</t>
  </si>
  <si>
    <t>L mouw 2 cm korter</t>
  </si>
  <si>
    <t>M pijp min 2 cm</t>
  </si>
  <si>
    <t xml:space="preserve">John v Broekhoven </t>
  </si>
  <si>
    <t>L mouw 4 cm korter</t>
  </si>
  <si>
    <t>Charl Dietvorst</t>
  </si>
  <si>
    <t>Reinier Goosens</t>
  </si>
  <si>
    <t>Robbert Maartense</t>
  </si>
  <si>
    <t>Rene v Dongen</t>
  </si>
  <si>
    <t>Bas ter Stege</t>
  </si>
  <si>
    <t>XL mouw 7 cm langer</t>
  </si>
  <si>
    <t>liquigell</t>
  </si>
  <si>
    <t>Richard Snijders</t>
  </si>
  <si>
    <t>Berry Mulder</t>
  </si>
  <si>
    <t>Walter Lulofs</t>
  </si>
  <si>
    <t>Jochem Nieuwdorp</t>
  </si>
  <si>
    <t>Wouter van Welzen</t>
  </si>
  <si>
    <t>Peter Schijven</t>
  </si>
  <si>
    <t>M (Email)</t>
  </si>
  <si>
    <t>L (Email)</t>
  </si>
  <si>
    <t>XL (boord wijder)</t>
  </si>
  <si>
    <t>SL</t>
  </si>
  <si>
    <t>SK</t>
  </si>
  <si>
    <t>BR</t>
  </si>
  <si>
    <t>WJ</t>
  </si>
  <si>
    <t>HS</t>
  </si>
  <si>
    <t>S3</t>
  </si>
  <si>
    <t>WB</t>
  </si>
  <si>
    <t>B3</t>
  </si>
  <si>
    <t>BW</t>
  </si>
  <si>
    <t>SO</t>
  </si>
  <si>
    <t>AP</t>
  </si>
  <si>
    <t>RT</t>
  </si>
  <si>
    <t>BZ</t>
  </si>
  <si>
    <t>AS</t>
  </si>
  <si>
    <t>AT</t>
  </si>
  <si>
    <t>BS</t>
  </si>
  <si>
    <t>BT</t>
  </si>
  <si>
    <t>1-10-1997</t>
  </si>
  <si>
    <t>1-4-2009</t>
  </si>
  <si>
    <t>1-8-2009</t>
  </si>
  <si>
    <t>1-3-1987</t>
  </si>
  <si>
    <t>1-3-1986</t>
  </si>
  <si>
    <t>1-3-2004</t>
  </si>
  <si>
    <t>1-3-1997</t>
  </si>
  <si>
    <t>1-3-2007</t>
  </si>
  <si>
    <t>1-3-1994</t>
  </si>
  <si>
    <t>1-3-1995</t>
  </si>
  <si>
    <t>1-7-1992</t>
  </si>
  <si>
    <t>26-5-2002</t>
  </si>
  <si>
    <t>1-6-1994</t>
  </si>
  <si>
    <t>1-3-1989</t>
  </si>
  <si>
    <t>25-6-1997</t>
  </si>
  <si>
    <t>25-3-2007</t>
  </si>
  <si>
    <t>1-3-2002</t>
  </si>
  <si>
    <t>1-3-2009</t>
  </si>
  <si>
    <t>1-9-1998</t>
  </si>
  <si>
    <t>1-4-2006</t>
  </si>
  <si>
    <t>1-3-1981</t>
  </si>
  <si>
    <t>1-3-2003</t>
  </si>
  <si>
    <t>1-7-2005</t>
  </si>
  <si>
    <t>1-8-1985</t>
  </si>
  <si>
    <t>1-3-2008</t>
  </si>
  <si>
    <t>1-8-2002</t>
  </si>
  <si>
    <t>1-4-2008</t>
  </si>
  <si>
    <t>1-3-2000</t>
  </si>
  <si>
    <t>1-6-1999</t>
  </si>
  <si>
    <t>1-6-2006</t>
  </si>
  <si>
    <t>1-4-1997</t>
  </si>
  <si>
    <t>1-6-1996</t>
  </si>
  <si>
    <t>1-10-2005</t>
  </si>
  <si>
    <t>LID SINDS</t>
  </si>
  <si>
    <t>JAAR LID</t>
  </si>
  <si>
    <t>Totaal</t>
  </si>
  <si>
    <t>Shirt k m k r { SLIM-FIT }</t>
  </si>
  <si>
    <t>Wielrenbroek bretels ,speciaal bandje</t>
  </si>
  <si>
    <t>LC Trainingsjack  { 210 gr}</t>
  </si>
  <si>
    <t>Winterjack Tex</t>
  </si>
  <si>
    <t>Handschoentjes klitteband</t>
  </si>
  <si>
    <t>Min 100st</t>
  </si>
  <si>
    <t>Handschoentjes zonder klitteband</t>
  </si>
  <si>
    <t>Min 6 st</t>
  </si>
  <si>
    <t>Shirt korte mouw 3/4 rits</t>
  </si>
  <si>
    <t>Shirt korte mouw hele rits</t>
  </si>
  <si>
    <t>Armstukken</t>
  </si>
  <si>
    <t>Armstukken thermo</t>
  </si>
  <si>
    <t>Beenstukken</t>
  </si>
  <si>
    <t>Beenstukken thermo</t>
  </si>
  <si>
    <t>Driekwart broek (zomer stof) bandje</t>
  </si>
  <si>
    <t>Thermobroek wintercollant</t>
  </si>
  <si>
    <t>Thermobroek wintercollant met zeem</t>
  </si>
  <si>
    <t>Sokken</t>
  </si>
  <si>
    <t xml:space="preserve">Min 50 p </t>
  </si>
  <si>
    <t>Aeropak</t>
  </si>
  <si>
    <t>Regenjack TEK-Light</t>
  </si>
  <si>
    <t>Windstopper TEK-Light</t>
  </si>
  <si>
    <t>Overschoenen TCdeMarkies met klitteband</t>
  </si>
  <si>
    <t>Bandana TCdeMarkies</t>
  </si>
  <si>
    <t>SH</t>
  </si>
  <si>
    <t>Wielrenshirt k.m k.r geen slim-fit</t>
  </si>
  <si>
    <t>Ledenprijs</t>
  </si>
  <si>
    <t>SG</t>
  </si>
  <si>
    <t>OS</t>
  </si>
  <si>
    <t>BA</t>
  </si>
  <si>
    <t>s</t>
  </si>
  <si>
    <t>ZS</t>
  </si>
  <si>
    <t>Niet in assortiment</t>
  </si>
  <si>
    <t>Kledingstuk</t>
  </si>
  <si>
    <t>Pakket</t>
  </si>
  <si>
    <t>Aantal</t>
  </si>
  <si>
    <t>Naam lid:</t>
  </si>
  <si>
    <t>Lid sinds:</t>
  </si>
  <si>
    <t>kortlid-prijs</t>
  </si>
  <si>
    <t>eigen bijdrage</t>
  </si>
  <si>
    <t>referentiejaar</t>
  </si>
  <si>
    <t>Maat</t>
  </si>
  <si>
    <t>Zweetshirt korte mouw</t>
  </si>
  <si>
    <t>ZL</t>
  </si>
  <si>
    <t>Zweetshirt Lange mouw</t>
  </si>
  <si>
    <t>KLEDINGLIJST TC DE MARKIES 2014</t>
  </si>
  <si>
    <t>&lt;naam invullen aub&gt;</t>
  </si>
  <si>
    <t>KLEDING TC DE MARKIES BESTELLING VAN 2010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</si>
</sst>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sz val="11"/>
      <color theme="7" tint="0.7999816888943144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4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49" fontId="3" fillId="0" borderId="0" xfId="0" applyNumberFormat="1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4" fontId="5" fillId="0" borderId="5" xfId="1" applyNumberFormat="1" applyFont="1" applyFill="1" applyBorder="1" applyAlignment="1">
      <alignment horizontal="right" wrapText="1"/>
    </xf>
    <xf numFmtId="49" fontId="5" fillId="0" borderId="6" xfId="1" applyNumberFormat="1" applyFont="1" applyFill="1" applyBorder="1" applyAlignment="1">
      <alignment horizontal="right" wrapText="1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49" fontId="3" fillId="0" borderId="9" xfId="0" applyNumberFormat="1" applyFont="1" applyBorder="1"/>
    <xf numFmtId="0" fontId="3" fillId="3" borderId="4" xfId="0" applyFont="1" applyFill="1" applyBorder="1"/>
    <xf numFmtId="0" fontId="3" fillId="3" borderId="5" xfId="0" applyFont="1" applyFill="1" applyBorder="1"/>
    <xf numFmtId="49" fontId="3" fillId="3" borderId="5" xfId="0" applyNumberFormat="1" applyFont="1" applyFill="1" applyBorder="1" applyAlignment="1">
      <alignment horizontal="right"/>
    </xf>
    <xf numFmtId="49" fontId="5" fillId="3" borderId="6" xfId="1" applyNumberFormat="1" applyFont="1" applyFill="1" applyBorder="1" applyAlignment="1">
      <alignment horizontal="right" wrapText="1"/>
    </xf>
    <xf numFmtId="0" fontId="3" fillId="3" borderId="0" xfId="0" applyFont="1" applyFill="1"/>
    <xf numFmtId="49" fontId="5" fillId="4" borderId="6" xfId="1" applyNumberFormat="1" applyFont="1" applyFill="1" applyBorder="1" applyAlignment="1">
      <alignment horizontal="right" wrapText="1"/>
    </xf>
    <xf numFmtId="0" fontId="3" fillId="3" borderId="7" xfId="0" applyFont="1" applyFill="1" applyBorder="1"/>
    <xf numFmtId="0" fontId="9" fillId="0" borderId="0" xfId="0" applyFont="1"/>
    <xf numFmtId="0" fontId="10" fillId="2" borderId="2" xfId="0" applyFont="1" applyFill="1" applyBorder="1"/>
    <xf numFmtId="14" fontId="2" fillId="3" borderId="10" xfId="1" applyNumberFormat="1" applyFont="1" applyFill="1" applyBorder="1" applyAlignment="1">
      <alignment horizontal="right" wrapText="1"/>
    </xf>
    <xf numFmtId="14" fontId="2" fillId="3" borderId="5" xfId="1" applyNumberFormat="1" applyFont="1" applyFill="1" applyBorder="1" applyAlignment="1">
      <alignment horizontal="right" wrapText="1"/>
    </xf>
    <xf numFmtId="14" fontId="2" fillId="4" borderId="5" xfId="1" applyNumberFormat="1" applyFont="1" applyFill="1" applyBorder="1" applyAlignment="1">
      <alignment horizontal="right" wrapText="1"/>
    </xf>
    <xf numFmtId="0" fontId="3" fillId="3" borderId="12" xfId="0" applyFont="1" applyFill="1" applyBorder="1"/>
    <xf numFmtId="0" fontId="3" fillId="3" borderId="10" xfId="0" applyFont="1" applyFill="1" applyBorder="1"/>
    <xf numFmtId="49" fontId="3" fillId="3" borderId="10" xfId="0" applyNumberFormat="1" applyFont="1" applyFill="1" applyBorder="1" applyAlignment="1">
      <alignment horizontal="right"/>
    </xf>
    <xf numFmtId="49" fontId="5" fillId="3" borderId="13" xfId="1" applyNumberFormat="1" applyFont="1" applyFill="1" applyBorder="1" applyAlignment="1">
      <alignment horizontal="right" wrapText="1"/>
    </xf>
    <xf numFmtId="0" fontId="6" fillId="2" borderId="14" xfId="0" applyFont="1" applyFill="1" applyBorder="1"/>
    <xf numFmtId="0" fontId="7" fillId="2" borderId="15" xfId="0" applyFont="1" applyFill="1" applyBorder="1"/>
    <xf numFmtId="0" fontId="6" fillId="2" borderId="15" xfId="0" applyFont="1" applyFill="1" applyBorder="1"/>
    <xf numFmtId="0" fontId="7" fillId="2" borderId="15" xfId="0" applyFont="1" applyFill="1" applyBorder="1" applyAlignment="1">
      <alignment horizontal="right"/>
    </xf>
    <xf numFmtId="49" fontId="7" fillId="2" borderId="16" xfId="0" applyNumberFormat="1" applyFont="1" applyFill="1" applyBorder="1"/>
    <xf numFmtId="2" fontId="0" fillId="0" borderId="0" xfId="0" applyNumberFormat="1"/>
    <xf numFmtId="2" fontId="9" fillId="0" borderId="0" xfId="0" applyNumberFormat="1" applyFont="1"/>
    <xf numFmtId="2" fontId="11" fillId="0" borderId="0" xfId="0" applyNumberFormat="1" applyFont="1" applyBorder="1"/>
    <xf numFmtId="0" fontId="9" fillId="0" borderId="1" xfId="0" applyFont="1" applyBorder="1"/>
    <xf numFmtId="0" fontId="8" fillId="0" borderId="2" xfId="0" applyFont="1" applyBorder="1" applyAlignment="1">
      <alignment vertical="center" wrapText="1"/>
    </xf>
    <xf numFmtId="0" fontId="9" fillId="0" borderId="2" xfId="0" applyFont="1" applyBorder="1"/>
    <xf numFmtId="0" fontId="0" fillId="0" borderId="4" xfId="0" applyBorder="1"/>
    <xf numFmtId="0" fontId="8" fillId="0" borderId="5" xfId="0" applyFont="1" applyBorder="1" applyAlignment="1">
      <alignment vertical="center" wrapText="1"/>
    </xf>
    <xf numFmtId="0" fontId="0" fillId="0" borderId="5" xfId="0" applyBorder="1"/>
    <xf numFmtId="0" fontId="9" fillId="0" borderId="4" xfId="0" applyFont="1" applyBorder="1"/>
    <xf numFmtId="0" fontId="9" fillId="0" borderId="5" xfId="0" applyFont="1" applyBorder="1"/>
    <xf numFmtId="0" fontId="9" fillId="0" borderId="4" xfId="0" applyFont="1" applyFill="1" applyBorder="1"/>
    <xf numFmtId="0" fontId="8" fillId="0" borderId="5" xfId="0" applyFont="1" applyFill="1" applyBorder="1" applyAlignment="1">
      <alignment vertical="center" wrapText="1"/>
    </xf>
    <xf numFmtId="0" fontId="10" fillId="2" borderId="5" xfId="0" applyFont="1" applyFill="1" applyBorder="1"/>
    <xf numFmtId="0" fontId="9" fillId="0" borderId="7" xfId="0" applyFont="1" applyBorder="1"/>
    <xf numFmtId="0" fontId="10" fillId="2" borderId="8" xfId="0" applyFont="1" applyFill="1" applyBorder="1"/>
    <xf numFmtId="0" fontId="8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22" xfId="0" applyFont="1" applyFill="1" applyBorder="1"/>
    <xf numFmtId="0" fontId="10" fillId="2" borderId="23" xfId="0" applyFont="1" applyFill="1" applyBorder="1"/>
    <xf numFmtId="0" fontId="3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23" xfId="0" applyFont="1" applyBorder="1"/>
    <xf numFmtId="0" fontId="12" fillId="0" borderId="0" xfId="0" applyFont="1" applyAlignment="1">
      <alignment vertical="center"/>
    </xf>
    <xf numFmtId="0" fontId="12" fillId="7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/>
    </xf>
    <xf numFmtId="2" fontId="12" fillId="5" borderId="5" xfId="0" applyNumberFormat="1" applyFont="1" applyFill="1" applyBorder="1" applyAlignment="1">
      <alignment horizontal="center" vertical="center" wrapText="1"/>
    </xf>
    <xf numFmtId="2" fontId="12" fillId="5" borderId="19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 wrapText="1"/>
    </xf>
    <xf numFmtId="2" fontId="12" fillId="5" borderId="8" xfId="0" applyNumberFormat="1" applyFont="1" applyFill="1" applyBorder="1" applyAlignment="1">
      <alignment horizontal="center" vertical="center" wrapText="1"/>
    </xf>
    <xf numFmtId="2" fontId="12" fillId="5" borderId="20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5" borderId="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2">
    <cellStyle name="Normal_Kleding 2010" xfId="1"/>
    <cellStyle name="Standaard" xfId="0" builtinId="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workbookViewId="0">
      <selection activeCell="G8" sqref="G8"/>
    </sheetView>
  </sheetViews>
  <sheetFormatPr defaultRowHeight="12.75"/>
  <cols>
    <col min="1" max="1" width="4" bestFit="1" customWidth="1"/>
    <col min="2" max="2" width="35.5703125" bestFit="1" customWidth="1"/>
    <col min="3" max="3" width="7" style="55" bestFit="1" customWidth="1"/>
    <col min="4" max="5" width="11.85546875" style="55" customWidth="1"/>
    <col min="6" max="6" width="14" style="55" bestFit="1" customWidth="1"/>
    <col min="7" max="7" width="7.7109375" style="55" bestFit="1" customWidth="1"/>
    <col min="8" max="8" width="6.28515625" style="55" customWidth="1"/>
    <col min="9" max="9" width="11.85546875" style="55" customWidth="1"/>
  </cols>
  <sheetData>
    <row r="1" spans="1:9" ht="26.25">
      <c r="A1" s="92"/>
      <c r="B1" s="93" t="s">
        <v>167</v>
      </c>
    </row>
    <row r="2" spans="1:9" ht="26.25">
      <c r="A2" s="92"/>
      <c r="B2" s="92"/>
    </row>
    <row r="3" spans="1:9" s="61" customFormat="1" ht="25.5" customHeight="1">
      <c r="B3" s="62" t="s">
        <v>158</v>
      </c>
      <c r="C3" s="63"/>
      <c r="D3" s="64" t="s">
        <v>159</v>
      </c>
      <c r="E3" s="95">
        <v>2013</v>
      </c>
      <c r="F3" s="64" t="s">
        <v>162</v>
      </c>
      <c r="G3" s="66">
        <v>2014</v>
      </c>
      <c r="H3" s="63"/>
      <c r="I3" s="67">
        <f>IF(E3&gt;1,IF(G3-E3&lt;0,0,IF(G3-E3&gt;4,4,G3-E3)),0)</f>
        <v>1</v>
      </c>
    </row>
    <row r="4" spans="1:9" s="61" customFormat="1" ht="25.5" customHeight="1">
      <c r="B4" s="65" t="s">
        <v>168</v>
      </c>
      <c r="C4" s="63"/>
      <c r="D4" s="63"/>
      <c r="E4" s="63"/>
      <c r="F4" s="63"/>
      <c r="G4" s="63"/>
      <c r="H4" s="63"/>
      <c r="I4" s="63"/>
    </row>
    <row r="5" spans="1:9" s="61" customFormat="1" ht="25.5" customHeight="1">
      <c r="C5" s="63"/>
      <c r="D5" s="63"/>
      <c r="E5" s="63"/>
      <c r="F5" s="63"/>
      <c r="G5" s="63"/>
      <c r="H5" s="63"/>
      <c r="I5" s="63"/>
    </row>
    <row r="6" spans="1:9" s="61" customFormat="1" ht="25.5" customHeight="1">
      <c r="B6" s="61" t="s">
        <v>155</v>
      </c>
      <c r="C6" s="63" t="s">
        <v>156</v>
      </c>
      <c r="D6" s="63" t="s">
        <v>148</v>
      </c>
      <c r="E6" s="63" t="s">
        <v>160</v>
      </c>
      <c r="F6" s="63" t="s">
        <v>161</v>
      </c>
      <c r="G6" s="63" t="s">
        <v>157</v>
      </c>
      <c r="H6" s="63" t="s">
        <v>163</v>
      </c>
      <c r="I6" s="68" t="s">
        <v>121</v>
      </c>
    </row>
    <row r="7" spans="1:9" s="61" customFormat="1" ht="25.5" customHeight="1">
      <c r="A7" s="69">
        <v>1</v>
      </c>
      <c r="B7" s="70" t="str">
        <f>Prijzen!C3</f>
        <v>Shirt k m k r { SLIM-FIT }</v>
      </c>
      <c r="C7" s="71">
        <v>1</v>
      </c>
      <c r="D7" s="72">
        <f>Prijzen!F3</f>
        <v>39</v>
      </c>
      <c r="E7" s="72">
        <v>24</v>
      </c>
      <c r="F7" s="73">
        <v>4</v>
      </c>
      <c r="G7" s="74">
        <v>1</v>
      </c>
      <c r="H7" s="75"/>
      <c r="I7" s="76">
        <f t="shared" ref="I7:I15" si="0">IF(G7&gt;0,(D7*(G7-C7)+E7/4*(4-$I$3)+IF(G7&gt;C7,C7,C7)*F7),"")</f>
        <v>22</v>
      </c>
    </row>
    <row r="8" spans="1:9" s="61" customFormat="1" ht="25.5" customHeight="1">
      <c r="A8" s="77">
        <v>2</v>
      </c>
      <c r="B8" s="78" t="str">
        <f>Prijzen!C4</f>
        <v>Wielrenshirt k.m k.r geen slim-fit</v>
      </c>
      <c r="C8" s="94">
        <v>0</v>
      </c>
      <c r="D8" s="80">
        <f>Prijzen!F4</f>
        <v>36</v>
      </c>
      <c r="E8" s="80"/>
      <c r="F8" s="81"/>
      <c r="G8" s="82"/>
      <c r="H8" s="83"/>
      <c r="I8" s="84" t="str">
        <f t="shared" si="0"/>
        <v/>
      </c>
    </row>
    <row r="9" spans="1:9" s="61" customFormat="1" ht="25.5" customHeight="1">
      <c r="A9" s="77">
        <v>3</v>
      </c>
      <c r="B9" s="78" t="str">
        <f>Prijzen!C5</f>
        <v>Shirt korte mouw 3/4 rits</v>
      </c>
      <c r="C9" s="94">
        <v>0</v>
      </c>
      <c r="D9" s="80">
        <f>Prijzen!F5</f>
        <v>41</v>
      </c>
      <c r="E9" s="80"/>
      <c r="F9" s="81"/>
      <c r="G9" s="82"/>
      <c r="H9" s="83"/>
      <c r="I9" s="84" t="str">
        <f t="shared" si="0"/>
        <v/>
      </c>
    </row>
    <row r="10" spans="1:9" s="61" customFormat="1" ht="25.5" customHeight="1">
      <c r="A10" s="77">
        <v>4</v>
      </c>
      <c r="B10" s="78" t="str">
        <f>Prijzen!C6</f>
        <v>Shirt korte mouw hele rits</v>
      </c>
      <c r="C10" s="94">
        <v>0</v>
      </c>
      <c r="D10" s="80">
        <f>Prijzen!F6</f>
        <v>41</v>
      </c>
      <c r="E10" s="80"/>
      <c r="F10" s="81"/>
      <c r="G10" s="82"/>
      <c r="H10" s="83"/>
      <c r="I10" s="84" t="str">
        <f t="shared" si="0"/>
        <v/>
      </c>
    </row>
    <row r="11" spans="1:9" s="61" customFormat="1" ht="25.5" customHeight="1">
      <c r="A11" s="77">
        <v>5</v>
      </c>
      <c r="B11" s="78" t="str">
        <f>Prijzen!C7</f>
        <v>LC Trainingsjack  { 210 gr}</v>
      </c>
      <c r="C11" s="79">
        <f>IF(Prijzen!E7&gt;0,Prijzen!E7,"")</f>
        <v>1</v>
      </c>
      <c r="D11" s="80">
        <f>Prijzen!F7</f>
        <v>48</v>
      </c>
      <c r="E11" s="80">
        <v>24</v>
      </c>
      <c r="F11" s="81">
        <v>4</v>
      </c>
      <c r="G11" s="82">
        <v>1</v>
      </c>
      <c r="H11" s="83"/>
      <c r="I11" s="84">
        <f t="shared" si="0"/>
        <v>22</v>
      </c>
    </row>
    <row r="12" spans="1:9" s="61" customFormat="1" ht="25.5" customHeight="1">
      <c r="A12" s="77">
        <v>6</v>
      </c>
      <c r="B12" s="78" t="str">
        <f>Prijzen!C8</f>
        <v>Wielrenbroek bretels ,speciaal bandje</v>
      </c>
      <c r="C12" s="79">
        <f>IF(Prijzen!E8&gt;0,Prijzen!E8,"")</f>
        <v>1</v>
      </c>
      <c r="D12" s="80">
        <f>Prijzen!F8</f>
        <v>42</v>
      </c>
      <c r="E12" s="80">
        <v>24</v>
      </c>
      <c r="F12" s="81">
        <v>4</v>
      </c>
      <c r="G12" s="82">
        <v>1</v>
      </c>
      <c r="H12" s="83"/>
      <c r="I12" s="84">
        <f t="shared" si="0"/>
        <v>22</v>
      </c>
    </row>
    <row r="13" spans="1:9" s="61" customFormat="1" ht="25.5" customHeight="1">
      <c r="A13" s="77">
        <v>7</v>
      </c>
      <c r="B13" s="78" t="str">
        <f>Prijzen!C9</f>
        <v>Driekwart broek (zomer stof) bandje</v>
      </c>
      <c r="C13" s="94">
        <v>0</v>
      </c>
      <c r="D13" s="80">
        <f>Prijzen!F9</f>
        <v>44</v>
      </c>
      <c r="E13" s="80"/>
      <c r="F13" s="81"/>
      <c r="G13" s="82"/>
      <c r="H13" s="83"/>
      <c r="I13" s="84" t="str">
        <f t="shared" si="0"/>
        <v/>
      </c>
    </row>
    <row r="14" spans="1:9" s="61" customFormat="1" ht="25.5" customHeight="1">
      <c r="A14" s="77">
        <v>8</v>
      </c>
      <c r="B14" s="78" t="str">
        <f>Prijzen!C10</f>
        <v>Thermobroek wintercollant</v>
      </c>
      <c r="C14" s="94">
        <v>0</v>
      </c>
      <c r="D14" s="80">
        <f>Prijzen!F10</f>
        <v>47</v>
      </c>
      <c r="E14" s="80"/>
      <c r="F14" s="81"/>
      <c r="G14" s="82"/>
      <c r="H14" s="83"/>
      <c r="I14" s="84" t="str">
        <f t="shared" si="0"/>
        <v/>
      </c>
    </row>
    <row r="15" spans="1:9" s="61" customFormat="1" ht="25.5" customHeight="1">
      <c r="A15" s="77">
        <v>9</v>
      </c>
      <c r="B15" s="78" t="str">
        <f>Prijzen!C11</f>
        <v>Thermobroek wintercollant met zeem</v>
      </c>
      <c r="C15" s="94">
        <v>0</v>
      </c>
      <c r="D15" s="80">
        <f>Prijzen!F11</f>
        <v>53</v>
      </c>
      <c r="E15" s="80"/>
      <c r="F15" s="81"/>
      <c r="G15" s="82"/>
      <c r="H15" s="83"/>
      <c r="I15" s="84" t="str">
        <f t="shared" si="0"/>
        <v/>
      </c>
    </row>
    <row r="16" spans="1:9" s="61" customFormat="1" ht="25.5" customHeight="1">
      <c r="A16" s="77">
        <v>10</v>
      </c>
      <c r="B16" s="78" t="str">
        <f>Prijzen!C12</f>
        <v>Winterjack Tex</v>
      </c>
      <c r="C16" s="79">
        <v>1</v>
      </c>
      <c r="D16" s="80">
        <f>Prijzen!F12</f>
        <v>70</v>
      </c>
      <c r="E16" s="80">
        <v>24</v>
      </c>
      <c r="F16" s="81">
        <v>33</v>
      </c>
      <c r="G16" s="82">
        <v>1</v>
      </c>
      <c r="H16" s="83"/>
      <c r="I16" s="84">
        <f>IF(G16&gt;0,(D16*(G16-C16)+E16/4*(4-$I$3)+IF(G16&gt;C16,C16,C16)*F16),"")</f>
        <v>51</v>
      </c>
    </row>
    <row r="17" spans="1:9" s="61" customFormat="1" ht="25.5" customHeight="1">
      <c r="A17" s="77">
        <v>11</v>
      </c>
      <c r="B17" s="78" t="str">
        <f>Prijzen!C13</f>
        <v>Windstopper TEK-Light</v>
      </c>
      <c r="C17" s="94">
        <v>0</v>
      </c>
      <c r="D17" s="80">
        <f>Prijzen!F13</f>
        <v>48</v>
      </c>
      <c r="E17" s="80"/>
      <c r="F17" s="81"/>
      <c r="G17" s="82"/>
      <c r="H17" s="83"/>
      <c r="I17" s="84" t="str">
        <f t="shared" ref="I17:I28" si="1">IF(G17&gt;0,(D17*(G17-C17)+E17/4*(4-$I$3)+IF(G17&gt;C17,C17,C17)*F17),"")</f>
        <v/>
      </c>
    </row>
    <row r="18" spans="1:9" s="61" customFormat="1" ht="25.5" customHeight="1">
      <c r="A18" s="77">
        <v>12</v>
      </c>
      <c r="B18" s="78" t="str">
        <f>Prijzen!C14</f>
        <v>Regenjack TEK-Light</v>
      </c>
      <c r="C18" s="94">
        <v>0</v>
      </c>
      <c r="D18" s="80">
        <f>Prijzen!F14</f>
        <v>60</v>
      </c>
      <c r="E18" s="80"/>
      <c r="F18" s="81"/>
      <c r="G18" s="82"/>
      <c r="H18" s="83"/>
      <c r="I18" s="84" t="str">
        <f t="shared" si="1"/>
        <v/>
      </c>
    </row>
    <row r="19" spans="1:9" s="61" customFormat="1" ht="25.5" customHeight="1">
      <c r="A19" s="77">
        <v>13</v>
      </c>
      <c r="B19" s="78" t="str">
        <f>Prijzen!C15</f>
        <v>Aeropak</v>
      </c>
      <c r="C19" s="94">
        <v>0</v>
      </c>
      <c r="D19" s="80">
        <f>Prijzen!F15</f>
        <v>63</v>
      </c>
      <c r="E19" s="80"/>
      <c r="F19" s="81"/>
      <c r="G19" s="82"/>
      <c r="H19" s="83"/>
      <c r="I19" s="84" t="str">
        <f t="shared" si="1"/>
        <v/>
      </c>
    </row>
    <row r="20" spans="1:9" s="61" customFormat="1" ht="25.5" customHeight="1">
      <c r="A20" s="77">
        <v>14</v>
      </c>
      <c r="B20" s="78" t="str">
        <f>Prijzen!C16</f>
        <v>Handschoentjes zonder klitteband</v>
      </c>
      <c r="C20" s="79">
        <f>IF(Prijzen!E16&gt;0,Prijzen!E16,"")</f>
        <v>1</v>
      </c>
      <c r="D20" s="80">
        <f>Prijzen!F16</f>
        <v>15</v>
      </c>
      <c r="E20" s="80"/>
      <c r="F20" s="81"/>
      <c r="G20" s="82">
        <v>1</v>
      </c>
      <c r="H20" s="83"/>
      <c r="I20" s="84">
        <f t="shared" si="1"/>
        <v>0</v>
      </c>
    </row>
    <row r="21" spans="1:9" s="61" customFormat="1" ht="25.5" customHeight="1">
      <c r="A21" s="77">
        <v>15</v>
      </c>
      <c r="B21" s="78" t="str">
        <f>Prijzen!C17</f>
        <v>Sokken</v>
      </c>
      <c r="C21" s="79">
        <f>IF(Prijzen!E17&gt;0,Prijzen!E17,"")</f>
        <v>2</v>
      </c>
      <c r="D21" s="80">
        <f>Prijzen!F17</f>
        <v>8</v>
      </c>
      <c r="E21" s="80"/>
      <c r="F21" s="81"/>
      <c r="G21" s="82">
        <v>2</v>
      </c>
      <c r="H21" s="83"/>
      <c r="I21" s="84">
        <f t="shared" si="1"/>
        <v>0</v>
      </c>
    </row>
    <row r="22" spans="1:9" s="61" customFormat="1" ht="25.5" customHeight="1">
      <c r="A22" s="77">
        <v>16</v>
      </c>
      <c r="B22" s="78" t="str">
        <f>Prijzen!C18</f>
        <v>Armstukken</v>
      </c>
      <c r="C22" s="94">
        <v>0</v>
      </c>
      <c r="D22" s="80">
        <f>Prijzen!F18</f>
        <v>13</v>
      </c>
      <c r="E22" s="80"/>
      <c r="F22" s="81"/>
      <c r="G22" s="82"/>
      <c r="H22" s="83"/>
      <c r="I22" s="84" t="str">
        <f t="shared" si="1"/>
        <v/>
      </c>
    </row>
    <row r="23" spans="1:9" s="61" customFormat="1" ht="25.5" customHeight="1">
      <c r="A23" s="77">
        <v>17</v>
      </c>
      <c r="B23" s="78" t="str">
        <f>Prijzen!C19</f>
        <v>Armstukken thermo</v>
      </c>
      <c r="C23" s="94">
        <v>0</v>
      </c>
      <c r="D23" s="80">
        <f>Prijzen!F19</f>
        <v>16</v>
      </c>
      <c r="E23" s="80"/>
      <c r="F23" s="81"/>
      <c r="G23" s="82"/>
      <c r="H23" s="83"/>
      <c r="I23" s="84" t="str">
        <f t="shared" si="1"/>
        <v/>
      </c>
    </row>
    <row r="24" spans="1:9" s="61" customFormat="1" ht="25.5" customHeight="1">
      <c r="A24" s="77">
        <v>18</v>
      </c>
      <c r="B24" s="78" t="str">
        <f>Prijzen!C20</f>
        <v>Beenstukken</v>
      </c>
      <c r="C24" s="94">
        <v>0</v>
      </c>
      <c r="D24" s="80">
        <f>Prijzen!F20</f>
        <v>16</v>
      </c>
      <c r="E24" s="80"/>
      <c r="F24" s="81"/>
      <c r="G24" s="82"/>
      <c r="H24" s="83"/>
      <c r="I24" s="84" t="str">
        <f t="shared" si="1"/>
        <v/>
      </c>
    </row>
    <row r="25" spans="1:9" s="61" customFormat="1" ht="25.5" customHeight="1">
      <c r="A25" s="77">
        <v>19</v>
      </c>
      <c r="B25" s="78" t="str">
        <f>Prijzen!C21</f>
        <v>Beenstukken thermo</v>
      </c>
      <c r="C25" s="94">
        <v>0</v>
      </c>
      <c r="D25" s="80">
        <f>Prijzen!F21</f>
        <v>19</v>
      </c>
      <c r="E25" s="80"/>
      <c r="F25" s="81"/>
      <c r="G25" s="82"/>
      <c r="H25" s="83"/>
      <c r="I25" s="84" t="str">
        <f t="shared" si="1"/>
        <v/>
      </c>
    </row>
    <row r="26" spans="1:9" s="61" customFormat="1" ht="25.5" customHeight="1">
      <c r="A26" s="77">
        <v>20</v>
      </c>
      <c r="B26" s="78" t="str">
        <f>Prijzen!C22</f>
        <v>Overschoenen TCdeMarkies met klitteband</v>
      </c>
      <c r="C26" s="94">
        <v>0</v>
      </c>
      <c r="D26" s="80">
        <f>Prijzen!F22</f>
        <v>17</v>
      </c>
      <c r="E26" s="80"/>
      <c r="F26" s="81"/>
      <c r="G26" s="82"/>
      <c r="H26" s="83"/>
      <c r="I26" s="84" t="str">
        <f t="shared" si="1"/>
        <v/>
      </c>
    </row>
    <row r="27" spans="1:9" s="61" customFormat="1" ht="25.5" customHeight="1">
      <c r="A27" s="77">
        <v>21</v>
      </c>
      <c r="B27" s="78" t="str">
        <f>Prijzen!C23</f>
        <v>Bandana TCdeMarkies</v>
      </c>
      <c r="C27" s="94">
        <v>0</v>
      </c>
      <c r="D27" s="80">
        <f>Prijzen!F23</f>
        <v>11</v>
      </c>
      <c r="E27" s="80"/>
      <c r="F27" s="81"/>
      <c r="G27" s="82"/>
      <c r="H27" s="83"/>
      <c r="I27" s="84" t="str">
        <f t="shared" si="1"/>
        <v/>
      </c>
    </row>
    <row r="28" spans="1:9" s="61" customFormat="1" ht="25.5" customHeight="1">
      <c r="A28" s="85">
        <v>22</v>
      </c>
      <c r="B28" s="86" t="str">
        <f>Prijzen!C24</f>
        <v>Zweetshirt korte mouw</v>
      </c>
      <c r="C28" s="94">
        <v>0</v>
      </c>
      <c r="D28" s="87">
        <f>Prijzen!F24</f>
        <v>15</v>
      </c>
      <c r="E28" s="87"/>
      <c r="F28" s="88"/>
      <c r="G28" s="89"/>
      <c r="H28" s="90"/>
      <c r="I28" s="84" t="str">
        <f t="shared" si="1"/>
        <v/>
      </c>
    </row>
    <row r="29" spans="1:9" s="61" customFormat="1" ht="25.5" customHeight="1">
      <c r="C29" s="63"/>
      <c r="D29" s="63"/>
      <c r="E29" s="63"/>
      <c r="F29" s="63"/>
      <c r="G29" s="63"/>
      <c r="H29" s="63"/>
      <c r="I29" s="91">
        <f>SUM(I7:I28)</f>
        <v>117</v>
      </c>
    </row>
    <row r="30" spans="1:9" s="61" customFormat="1" ht="25.5" customHeight="1">
      <c r="C30" s="63"/>
      <c r="D30" s="63"/>
      <c r="E30" s="63"/>
      <c r="F30" s="63"/>
      <c r="G30" s="63"/>
      <c r="H30" s="63"/>
      <c r="I30" s="63"/>
    </row>
    <row r="31" spans="1:9" s="61" customFormat="1" ht="25.5" customHeight="1">
      <c r="C31" s="63"/>
      <c r="D31" s="63"/>
      <c r="E31" s="63"/>
      <c r="F31" s="63"/>
      <c r="G31" s="63"/>
      <c r="H31" s="63"/>
      <c r="I31" s="63"/>
    </row>
    <row r="32" spans="1:9" s="61" customFormat="1" ht="25.5" customHeight="1">
      <c r="C32" s="63"/>
      <c r="D32" s="63"/>
      <c r="E32" s="63"/>
      <c r="F32" s="63"/>
      <c r="G32" s="63"/>
      <c r="H32" s="63"/>
      <c r="I32" s="63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Normal="100" workbookViewId="0">
      <selection activeCell="B2" sqref="B2"/>
    </sheetView>
  </sheetViews>
  <sheetFormatPr defaultRowHeight="12"/>
  <cols>
    <col min="1" max="1" width="3" style="1" bestFit="1" customWidth="1"/>
    <col min="2" max="2" width="21.140625" style="1" bestFit="1" customWidth="1"/>
    <col min="3" max="5" width="7.5703125" style="1" customWidth="1"/>
    <col min="6" max="6" width="9.28515625" style="1" bestFit="1" customWidth="1"/>
    <col min="7" max="7" width="12.140625" style="1" bestFit="1" customWidth="1"/>
    <col min="8" max="8" width="8.42578125" style="3" bestFit="1" customWidth="1"/>
    <col min="9" max="9" width="9.140625" style="1" bestFit="1"/>
    <col min="10" max="10" width="5" style="7" bestFit="1" customWidth="1"/>
    <col min="11" max="16384" width="9.140625" style="6"/>
  </cols>
  <sheetData>
    <row r="1" spans="1:10" ht="15.75" customHeight="1">
      <c r="B1" s="2" t="s">
        <v>169</v>
      </c>
      <c r="C1" s="2"/>
      <c r="I1" s="4">
        <v>41699</v>
      </c>
      <c r="J1" s="5">
        <f>YEAR(I1)</f>
        <v>2014</v>
      </c>
    </row>
    <row r="2" spans="1:10" ht="15.75" customHeight="1"/>
    <row r="3" spans="1:10" ht="19.5" customHeight="1">
      <c r="A3" s="31"/>
      <c r="B3" s="32" t="s">
        <v>0</v>
      </c>
      <c r="C3" s="32" t="s">
        <v>1</v>
      </c>
      <c r="D3" s="32" t="s">
        <v>2</v>
      </c>
      <c r="E3" s="32" t="s">
        <v>3</v>
      </c>
      <c r="F3" s="32" t="s">
        <v>20</v>
      </c>
      <c r="G3" s="33"/>
      <c r="H3" s="34" t="s">
        <v>120</v>
      </c>
      <c r="I3" s="32" t="s">
        <v>119</v>
      </c>
      <c r="J3" s="35"/>
    </row>
    <row r="4" spans="1:10" s="19" customFormat="1" ht="19.5" customHeight="1">
      <c r="A4" s="27">
        <v>1</v>
      </c>
      <c r="B4" s="28" t="s">
        <v>40</v>
      </c>
      <c r="C4" s="28" t="s">
        <v>17</v>
      </c>
      <c r="D4" s="28" t="s">
        <v>17</v>
      </c>
      <c r="E4" s="28" t="s">
        <v>17</v>
      </c>
      <c r="F4" s="28" t="s">
        <v>21</v>
      </c>
      <c r="G4" s="28"/>
      <c r="H4" s="29">
        <f t="shared" ref="H4:H26" si="0">$J$1-J4</f>
        <v>17</v>
      </c>
      <c r="I4" s="24" t="s">
        <v>86</v>
      </c>
      <c r="J4" s="30">
        <f t="shared" ref="J4:J26" si="1">YEAR(I4)</f>
        <v>1997</v>
      </c>
    </row>
    <row r="5" spans="1:10" s="19" customFormat="1" ht="19.5" customHeight="1">
      <c r="A5" s="15">
        <v>2</v>
      </c>
      <c r="B5" s="16" t="s">
        <v>45</v>
      </c>
      <c r="C5" s="16" t="s">
        <v>17</v>
      </c>
      <c r="D5" s="16" t="s">
        <v>17</v>
      </c>
      <c r="E5" s="16" t="s">
        <v>12</v>
      </c>
      <c r="F5" s="16" t="s">
        <v>21</v>
      </c>
      <c r="G5" s="16"/>
      <c r="H5" s="17">
        <f t="shared" si="0"/>
        <v>5</v>
      </c>
      <c r="I5" s="25" t="s">
        <v>87</v>
      </c>
      <c r="J5" s="18">
        <f t="shared" si="1"/>
        <v>2009</v>
      </c>
    </row>
    <row r="6" spans="1:10" s="19" customFormat="1" ht="19.5" customHeight="1">
      <c r="A6" s="15">
        <v>3</v>
      </c>
      <c r="B6" s="16" t="s">
        <v>30</v>
      </c>
      <c r="C6" s="16" t="s">
        <v>17</v>
      </c>
      <c r="D6" s="16" t="s">
        <v>31</v>
      </c>
      <c r="E6" s="16" t="s">
        <v>17</v>
      </c>
      <c r="F6" s="16" t="s">
        <v>21</v>
      </c>
      <c r="G6" s="16"/>
      <c r="H6" s="17">
        <f t="shared" si="0"/>
        <v>5</v>
      </c>
      <c r="I6" s="25" t="s">
        <v>88</v>
      </c>
      <c r="J6" s="18">
        <f t="shared" si="1"/>
        <v>2009</v>
      </c>
    </row>
    <row r="7" spans="1:10" s="19" customFormat="1" ht="19.5" customHeight="1">
      <c r="A7" s="15">
        <v>4</v>
      </c>
      <c r="B7" s="16" t="s">
        <v>35</v>
      </c>
      <c r="C7" s="16" t="s">
        <v>12</v>
      </c>
      <c r="D7" s="16" t="s">
        <v>12</v>
      </c>
      <c r="E7" s="16" t="s">
        <v>12</v>
      </c>
      <c r="F7" s="16" t="s">
        <v>21</v>
      </c>
      <c r="G7" s="16"/>
      <c r="H7" s="17">
        <f t="shared" si="0"/>
        <v>27</v>
      </c>
      <c r="I7" s="25" t="s">
        <v>89</v>
      </c>
      <c r="J7" s="18">
        <f t="shared" si="1"/>
        <v>1987</v>
      </c>
    </row>
    <row r="8" spans="1:10" s="19" customFormat="1" ht="19.5" customHeight="1">
      <c r="A8" s="15">
        <v>5</v>
      </c>
      <c r="B8" s="16" t="s">
        <v>51</v>
      </c>
      <c r="C8" s="16" t="s">
        <v>17</v>
      </c>
      <c r="D8" s="16" t="s">
        <v>52</v>
      </c>
      <c r="E8" s="16" t="s">
        <v>12</v>
      </c>
      <c r="F8" s="16" t="s">
        <v>24</v>
      </c>
      <c r="G8" s="16"/>
      <c r="H8" s="17">
        <f t="shared" si="0"/>
        <v>28</v>
      </c>
      <c r="I8" s="25" t="s">
        <v>90</v>
      </c>
      <c r="J8" s="18">
        <f t="shared" si="1"/>
        <v>1986</v>
      </c>
    </row>
    <row r="9" spans="1:10" s="19" customFormat="1" ht="19.5" customHeight="1">
      <c r="A9" s="15">
        <v>6</v>
      </c>
      <c r="B9" s="16" t="s">
        <v>53</v>
      </c>
      <c r="C9" s="16" t="s">
        <v>17</v>
      </c>
      <c r="D9" s="16" t="s">
        <v>17</v>
      </c>
      <c r="E9" s="16" t="s">
        <v>12</v>
      </c>
      <c r="F9" s="16" t="s">
        <v>21</v>
      </c>
      <c r="G9" s="16"/>
      <c r="H9" s="17">
        <f t="shared" si="0"/>
        <v>17</v>
      </c>
      <c r="I9" s="25" t="s">
        <v>92</v>
      </c>
      <c r="J9" s="18">
        <f t="shared" si="1"/>
        <v>1997</v>
      </c>
    </row>
    <row r="10" spans="1:10" s="19" customFormat="1" ht="19.5" customHeight="1">
      <c r="A10" s="15">
        <v>7</v>
      </c>
      <c r="B10" s="16" t="s">
        <v>36</v>
      </c>
      <c r="C10" s="16" t="s">
        <v>37</v>
      </c>
      <c r="D10" s="16" t="s">
        <v>37</v>
      </c>
      <c r="E10" s="16" t="s">
        <v>38</v>
      </c>
      <c r="F10" s="16" t="s">
        <v>21</v>
      </c>
      <c r="G10" s="16" t="s">
        <v>39</v>
      </c>
      <c r="H10" s="17">
        <f t="shared" si="0"/>
        <v>7</v>
      </c>
      <c r="I10" s="25" t="s">
        <v>93</v>
      </c>
      <c r="J10" s="18">
        <f t="shared" si="1"/>
        <v>2007</v>
      </c>
    </row>
    <row r="11" spans="1:10" s="19" customFormat="1" ht="19.5" customHeight="1">
      <c r="A11" s="15">
        <v>8</v>
      </c>
      <c r="B11" s="16" t="s">
        <v>18</v>
      </c>
      <c r="C11" s="16" t="s">
        <v>12</v>
      </c>
      <c r="D11" s="16" t="s">
        <v>19</v>
      </c>
      <c r="E11" s="16" t="s">
        <v>12</v>
      </c>
      <c r="F11" s="16" t="s">
        <v>21</v>
      </c>
      <c r="G11" s="16"/>
      <c r="H11" s="17">
        <f t="shared" si="0"/>
        <v>19</v>
      </c>
      <c r="I11" s="25" t="s">
        <v>95</v>
      </c>
      <c r="J11" s="18">
        <f t="shared" si="1"/>
        <v>1995</v>
      </c>
    </row>
    <row r="12" spans="1:10" s="19" customFormat="1" ht="19.5" customHeight="1">
      <c r="A12" s="15">
        <v>9</v>
      </c>
      <c r="B12" s="16" t="s">
        <v>15</v>
      </c>
      <c r="C12" s="16" t="s">
        <v>12</v>
      </c>
      <c r="D12" s="16" t="s">
        <v>12</v>
      </c>
      <c r="E12" s="16" t="s">
        <v>8</v>
      </c>
      <c r="F12" s="16" t="s">
        <v>24</v>
      </c>
      <c r="G12" s="16"/>
      <c r="H12" s="17">
        <f t="shared" si="0"/>
        <v>22</v>
      </c>
      <c r="I12" s="25" t="s">
        <v>96</v>
      </c>
      <c r="J12" s="18">
        <f t="shared" si="1"/>
        <v>1992</v>
      </c>
    </row>
    <row r="13" spans="1:10" s="19" customFormat="1" ht="19.5" customHeight="1">
      <c r="A13" s="15">
        <v>10</v>
      </c>
      <c r="B13" s="16" t="s">
        <v>56</v>
      </c>
      <c r="C13" s="16" t="s">
        <v>17</v>
      </c>
      <c r="D13" s="16" t="s">
        <v>17</v>
      </c>
      <c r="E13" s="16" t="s">
        <v>12</v>
      </c>
      <c r="F13" s="16" t="s">
        <v>22</v>
      </c>
      <c r="G13" s="16"/>
      <c r="H13" s="17">
        <f t="shared" si="0"/>
        <v>12</v>
      </c>
      <c r="I13" s="25" t="s">
        <v>97</v>
      </c>
      <c r="J13" s="18">
        <f t="shared" si="1"/>
        <v>2002</v>
      </c>
    </row>
    <row r="14" spans="1:10" s="19" customFormat="1" ht="19.5" customHeight="1">
      <c r="A14" s="15">
        <v>11</v>
      </c>
      <c r="B14" s="16" t="s">
        <v>9</v>
      </c>
      <c r="C14" s="16" t="s">
        <v>8</v>
      </c>
      <c r="D14" s="16" t="s">
        <v>8</v>
      </c>
      <c r="E14" s="16" t="s">
        <v>8</v>
      </c>
      <c r="F14" s="16" t="s">
        <v>22</v>
      </c>
      <c r="G14" s="16"/>
      <c r="H14" s="17">
        <f t="shared" si="0"/>
        <v>20</v>
      </c>
      <c r="I14" s="25" t="s">
        <v>98</v>
      </c>
      <c r="J14" s="18">
        <f t="shared" si="1"/>
        <v>1994</v>
      </c>
    </row>
    <row r="15" spans="1:10" s="19" customFormat="1" ht="19.5" customHeight="1">
      <c r="A15" s="15">
        <v>12</v>
      </c>
      <c r="B15" s="16" t="s">
        <v>25</v>
      </c>
      <c r="C15" s="16" t="s">
        <v>12</v>
      </c>
      <c r="D15" s="16" t="s">
        <v>12</v>
      </c>
      <c r="E15" s="16" t="s">
        <v>12</v>
      </c>
      <c r="F15" s="16" t="s">
        <v>22</v>
      </c>
      <c r="G15" s="16"/>
      <c r="H15" s="17">
        <f t="shared" si="0"/>
        <v>25</v>
      </c>
      <c r="I15" s="25" t="s">
        <v>99</v>
      </c>
      <c r="J15" s="18">
        <f t="shared" si="1"/>
        <v>1989</v>
      </c>
    </row>
    <row r="16" spans="1:10" s="19" customFormat="1" ht="19.5" customHeight="1">
      <c r="A16" s="15">
        <v>13</v>
      </c>
      <c r="B16" s="16" t="s">
        <v>43</v>
      </c>
      <c r="C16" s="16" t="s">
        <v>12</v>
      </c>
      <c r="D16" s="16" t="s">
        <v>12</v>
      </c>
      <c r="E16" s="16" t="s">
        <v>8</v>
      </c>
      <c r="F16" s="16" t="s">
        <v>24</v>
      </c>
      <c r="G16" s="16"/>
      <c r="H16" s="17">
        <f t="shared" si="0"/>
        <v>17</v>
      </c>
      <c r="I16" s="25" t="s">
        <v>100</v>
      </c>
      <c r="J16" s="18">
        <f t="shared" si="1"/>
        <v>1997</v>
      </c>
    </row>
    <row r="17" spans="1:10" s="19" customFormat="1" ht="19.5" customHeight="1">
      <c r="A17" s="15">
        <v>14</v>
      </c>
      <c r="B17" s="16" t="s">
        <v>54</v>
      </c>
      <c r="C17" s="16" t="s">
        <v>17</v>
      </c>
      <c r="D17" s="16" t="s">
        <v>17</v>
      </c>
      <c r="E17" s="16" t="s">
        <v>17</v>
      </c>
      <c r="F17" s="16" t="s">
        <v>22</v>
      </c>
      <c r="G17" s="16"/>
      <c r="H17" s="17">
        <f t="shared" si="0"/>
        <v>19</v>
      </c>
      <c r="I17" s="25" t="s">
        <v>95</v>
      </c>
      <c r="J17" s="18">
        <f t="shared" si="1"/>
        <v>1995</v>
      </c>
    </row>
    <row r="18" spans="1:10" s="19" customFormat="1" ht="19.5" customHeight="1">
      <c r="A18" s="15">
        <v>15</v>
      </c>
      <c r="B18" s="16" t="s">
        <v>27</v>
      </c>
      <c r="C18" s="16" t="s">
        <v>17</v>
      </c>
      <c r="D18" s="16" t="s">
        <v>17</v>
      </c>
      <c r="E18" s="16" t="s">
        <v>12</v>
      </c>
      <c r="F18" s="16" t="s">
        <v>22</v>
      </c>
      <c r="G18" s="16"/>
      <c r="H18" s="17">
        <f t="shared" si="0"/>
        <v>7</v>
      </c>
      <c r="I18" s="25" t="s">
        <v>101</v>
      </c>
      <c r="J18" s="18">
        <f t="shared" si="1"/>
        <v>2007</v>
      </c>
    </row>
    <row r="19" spans="1:10" s="19" customFormat="1" ht="19.5" customHeight="1">
      <c r="A19" s="15">
        <v>16</v>
      </c>
      <c r="B19" s="16" t="s">
        <v>33</v>
      </c>
      <c r="C19" s="16" t="s">
        <v>17</v>
      </c>
      <c r="D19" s="16" t="s">
        <v>17</v>
      </c>
      <c r="E19" s="16" t="s">
        <v>12</v>
      </c>
      <c r="F19" s="16" t="s">
        <v>21</v>
      </c>
      <c r="G19" s="16"/>
      <c r="H19" s="17">
        <f t="shared" si="0"/>
        <v>12</v>
      </c>
      <c r="I19" s="25" t="s">
        <v>102</v>
      </c>
      <c r="J19" s="18">
        <f t="shared" si="1"/>
        <v>2002</v>
      </c>
    </row>
    <row r="20" spans="1:10" s="19" customFormat="1" ht="19.5" customHeight="1">
      <c r="A20" s="15">
        <v>17</v>
      </c>
      <c r="B20" s="16" t="s">
        <v>46</v>
      </c>
      <c r="C20" s="16" t="s">
        <v>17</v>
      </c>
      <c r="D20" s="16" t="s">
        <v>47</v>
      </c>
      <c r="E20" s="16" t="s">
        <v>12</v>
      </c>
      <c r="F20" s="16" t="s">
        <v>24</v>
      </c>
      <c r="G20" s="16"/>
      <c r="H20" s="17">
        <f t="shared" si="0"/>
        <v>5</v>
      </c>
      <c r="I20" s="25" t="s">
        <v>103</v>
      </c>
      <c r="J20" s="18">
        <f t="shared" si="1"/>
        <v>2009</v>
      </c>
    </row>
    <row r="21" spans="1:10" s="19" customFormat="1" ht="19.5" customHeight="1">
      <c r="A21" s="15">
        <v>18</v>
      </c>
      <c r="B21" s="16" t="s">
        <v>4</v>
      </c>
      <c r="C21" s="16" t="s">
        <v>5</v>
      </c>
      <c r="D21" s="16" t="s">
        <v>6</v>
      </c>
      <c r="E21" s="16" t="s">
        <v>68</v>
      </c>
      <c r="F21" s="16" t="s">
        <v>21</v>
      </c>
      <c r="G21" s="16"/>
      <c r="H21" s="17">
        <f t="shared" si="0"/>
        <v>16</v>
      </c>
      <c r="I21" s="25" t="s">
        <v>104</v>
      </c>
      <c r="J21" s="18">
        <f t="shared" si="1"/>
        <v>1998</v>
      </c>
    </row>
    <row r="22" spans="1:10" s="19" customFormat="1" ht="19.5" customHeight="1">
      <c r="A22" s="15">
        <v>19</v>
      </c>
      <c r="B22" s="16" t="s">
        <v>34</v>
      </c>
      <c r="C22" s="16" t="s">
        <v>12</v>
      </c>
      <c r="D22" s="16" t="s">
        <v>17</v>
      </c>
      <c r="E22" s="16" t="s">
        <v>12</v>
      </c>
      <c r="F22" s="16" t="s">
        <v>21</v>
      </c>
      <c r="G22" s="16"/>
      <c r="H22" s="17">
        <f t="shared" si="0"/>
        <v>5</v>
      </c>
      <c r="I22" s="25" t="s">
        <v>103</v>
      </c>
      <c r="J22" s="18">
        <f t="shared" si="1"/>
        <v>2009</v>
      </c>
    </row>
    <row r="23" spans="1:10" s="19" customFormat="1" ht="19.5" customHeight="1">
      <c r="A23" s="15">
        <v>20</v>
      </c>
      <c r="B23" s="16" t="s">
        <v>13</v>
      </c>
      <c r="C23" s="16" t="s">
        <v>14</v>
      </c>
      <c r="D23" s="16" t="s">
        <v>14</v>
      </c>
      <c r="E23" s="16" t="s">
        <v>7</v>
      </c>
      <c r="F23" s="16" t="s">
        <v>22</v>
      </c>
      <c r="G23" s="16"/>
      <c r="H23" s="17">
        <f t="shared" si="0"/>
        <v>8</v>
      </c>
      <c r="I23" s="25" t="s">
        <v>105</v>
      </c>
      <c r="J23" s="18">
        <f t="shared" si="1"/>
        <v>2006</v>
      </c>
    </row>
    <row r="24" spans="1:10" s="19" customFormat="1" ht="19.5" customHeight="1">
      <c r="A24" s="15">
        <v>21</v>
      </c>
      <c r="B24" s="16" t="s">
        <v>41</v>
      </c>
      <c r="C24" s="16" t="s">
        <v>12</v>
      </c>
      <c r="D24" s="16" t="s">
        <v>17</v>
      </c>
      <c r="E24" s="16" t="s">
        <v>8</v>
      </c>
      <c r="F24" s="16" t="s">
        <v>24</v>
      </c>
      <c r="G24" s="16"/>
      <c r="H24" s="17">
        <f t="shared" si="0"/>
        <v>33</v>
      </c>
      <c r="I24" s="25" t="s">
        <v>106</v>
      </c>
      <c r="J24" s="18">
        <f t="shared" si="1"/>
        <v>1981</v>
      </c>
    </row>
    <row r="25" spans="1:10" s="19" customFormat="1" ht="19.5" customHeight="1">
      <c r="A25" s="15">
        <v>22</v>
      </c>
      <c r="B25" s="16" t="s">
        <v>11</v>
      </c>
      <c r="C25" s="16" t="s">
        <v>12</v>
      </c>
      <c r="D25" s="16" t="s">
        <v>12</v>
      </c>
      <c r="E25" s="16" t="s">
        <v>12</v>
      </c>
      <c r="F25" s="16" t="s">
        <v>23</v>
      </c>
      <c r="G25" s="16"/>
      <c r="H25" s="17">
        <f t="shared" si="0"/>
        <v>9</v>
      </c>
      <c r="I25" s="25" t="s">
        <v>108</v>
      </c>
      <c r="J25" s="18">
        <f t="shared" si="1"/>
        <v>2005</v>
      </c>
    </row>
    <row r="26" spans="1:10" s="19" customFormat="1" ht="19.5" customHeight="1">
      <c r="A26" s="15">
        <v>23</v>
      </c>
      <c r="B26" s="16" t="s">
        <v>16</v>
      </c>
      <c r="C26" s="16" t="s">
        <v>7</v>
      </c>
      <c r="D26" s="16" t="s">
        <v>14</v>
      </c>
      <c r="E26" s="16" t="s">
        <v>17</v>
      </c>
      <c r="F26" s="16" t="s">
        <v>22</v>
      </c>
      <c r="G26" s="16"/>
      <c r="H26" s="17">
        <f t="shared" si="0"/>
        <v>20</v>
      </c>
      <c r="I26" s="25" t="s">
        <v>94</v>
      </c>
      <c r="J26" s="18">
        <f t="shared" si="1"/>
        <v>1994</v>
      </c>
    </row>
    <row r="27" spans="1:10" s="19" customFormat="1" ht="19.5" customHeight="1">
      <c r="A27" s="15">
        <v>24</v>
      </c>
      <c r="B27" s="16" t="s">
        <v>62</v>
      </c>
      <c r="C27" s="16" t="s">
        <v>17</v>
      </c>
      <c r="D27" s="16" t="s">
        <v>7</v>
      </c>
      <c r="E27" s="16" t="s">
        <v>17</v>
      </c>
      <c r="F27" s="16" t="s">
        <v>22</v>
      </c>
      <c r="G27" s="16"/>
      <c r="H27" s="17">
        <f t="shared" ref="H27:H42" si="2">$J$1-J27</f>
        <v>29</v>
      </c>
      <c r="I27" s="25" t="s">
        <v>109</v>
      </c>
      <c r="J27" s="18">
        <f t="shared" ref="J27:J42" si="3">YEAR(I27)</f>
        <v>1985</v>
      </c>
    </row>
    <row r="28" spans="1:10" s="19" customFormat="1" ht="19.5" customHeight="1">
      <c r="A28" s="15">
        <v>25</v>
      </c>
      <c r="B28" s="16" t="s">
        <v>55</v>
      </c>
      <c r="C28" s="16" t="s">
        <v>12</v>
      </c>
      <c r="D28" s="16" t="s">
        <v>12</v>
      </c>
      <c r="E28" s="16" t="s">
        <v>12</v>
      </c>
      <c r="F28" s="16" t="s">
        <v>21</v>
      </c>
      <c r="G28" s="16"/>
      <c r="H28" s="17">
        <f t="shared" si="2"/>
        <v>6</v>
      </c>
      <c r="I28" s="25" t="s">
        <v>110</v>
      </c>
      <c r="J28" s="18">
        <f t="shared" si="3"/>
        <v>2008</v>
      </c>
    </row>
    <row r="29" spans="1:10" s="19" customFormat="1" ht="19.5" customHeight="1">
      <c r="A29" s="15">
        <v>26</v>
      </c>
      <c r="B29" s="16" t="s">
        <v>61</v>
      </c>
      <c r="C29" s="16" t="s">
        <v>17</v>
      </c>
      <c r="D29" s="16" t="s">
        <v>17</v>
      </c>
      <c r="E29" s="16" t="s">
        <v>17</v>
      </c>
      <c r="F29" s="16" t="s">
        <v>22</v>
      </c>
      <c r="G29" s="16"/>
      <c r="H29" s="17">
        <f t="shared" si="2"/>
        <v>10</v>
      </c>
      <c r="I29" s="25" t="s">
        <v>91</v>
      </c>
      <c r="J29" s="18">
        <f t="shared" si="3"/>
        <v>2004</v>
      </c>
    </row>
    <row r="30" spans="1:10" s="19" customFormat="1" ht="19.5" customHeight="1">
      <c r="A30" s="15">
        <v>27</v>
      </c>
      <c r="B30" s="16" t="s">
        <v>29</v>
      </c>
      <c r="C30" s="16" t="s">
        <v>12</v>
      </c>
      <c r="D30" s="16" t="s">
        <v>12</v>
      </c>
      <c r="E30" s="16" t="s">
        <v>8</v>
      </c>
      <c r="F30" s="16" t="s">
        <v>21</v>
      </c>
      <c r="G30" s="16"/>
      <c r="H30" s="17">
        <f t="shared" si="2"/>
        <v>12</v>
      </c>
      <c r="I30" s="25" t="s">
        <v>111</v>
      </c>
      <c r="J30" s="18">
        <f t="shared" si="3"/>
        <v>2002</v>
      </c>
    </row>
    <row r="31" spans="1:10" s="19" customFormat="1" ht="19.5" customHeight="1">
      <c r="A31" s="15">
        <v>28</v>
      </c>
      <c r="B31" s="16" t="s">
        <v>28</v>
      </c>
      <c r="C31" s="16" t="s">
        <v>12</v>
      </c>
      <c r="D31" s="16" t="s">
        <v>12</v>
      </c>
      <c r="E31" s="16" t="s">
        <v>8</v>
      </c>
      <c r="F31" s="16" t="s">
        <v>21</v>
      </c>
      <c r="G31" s="16"/>
      <c r="H31" s="17">
        <f t="shared" si="2"/>
        <v>6</v>
      </c>
      <c r="I31" s="25" t="s">
        <v>112</v>
      </c>
      <c r="J31" s="18">
        <f t="shared" si="3"/>
        <v>2008</v>
      </c>
    </row>
    <row r="32" spans="1:10" s="19" customFormat="1" ht="19.5" customHeight="1">
      <c r="A32" s="15">
        <v>29</v>
      </c>
      <c r="B32" s="16" t="s">
        <v>44</v>
      </c>
      <c r="C32" s="16" t="s">
        <v>17</v>
      </c>
      <c r="D32" s="16" t="s">
        <v>17</v>
      </c>
      <c r="E32" s="16" t="s">
        <v>17</v>
      </c>
      <c r="F32" s="16" t="s">
        <v>21</v>
      </c>
      <c r="G32" s="16"/>
      <c r="H32" s="17">
        <f t="shared" si="2"/>
        <v>14</v>
      </c>
      <c r="I32" s="26" t="s">
        <v>113</v>
      </c>
      <c r="J32" s="20">
        <f t="shared" si="3"/>
        <v>2000</v>
      </c>
    </row>
    <row r="33" spans="1:10" s="19" customFormat="1" ht="19.5" customHeight="1">
      <c r="A33" s="15">
        <v>30</v>
      </c>
      <c r="B33" s="16" t="s">
        <v>63</v>
      </c>
      <c r="C33" s="16" t="s">
        <v>12</v>
      </c>
      <c r="D33" s="16" t="s">
        <v>12</v>
      </c>
      <c r="E33" s="16" t="s">
        <v>12</v>
      </c>
      <c r="F33" s="16" t="s">
        <v>22</v>
      </c>
      <c r="G33" s="16"/>
      <c r="H33" s="17">
        <f t="shared" si="2"/>
        <v>6</v>
      </c>
      <c r="I33" s="25" t="s">
        <v>110</v>
      </c>
      <c r="J33" s="18">
        <f t="shared" si="3"/>
        <v>2008</v>
      </c>
    </row>
    <row r="34" spans="1:10" s="19" customFormat="1" ht="19.5" customHeight="1">
      <c r="A34" s="15">
        <v>31</v>
      </c>
      <c r="B34" s="16" t="s">
        <v>32</v>
      </c>
      <c r="C34" s="16" t="s">
        <v>17</v>
      </c>
      <c r="D34" s="16" t="s">
        <v>17</v>
      </c>
      <c r="E34" s="16" t="s">
        <v>12</v>
      </c>
      <c r="F34" s="16" t="s">
        <v>21</v>
      </c>
      <c r="G34" s="16"/>
      <c r="H34" s="17">
        <f t="shared" si="2"/>
        <v>15</v>
      </c>
      <c r="I34" s="25" t="s">
        <v>114</v>
      </c>
      <c r="J34" s="18">
        <f t="shared" si="3"/>
        <v>1999</v>
      </c>
    </row>
    <row r="35" spans="1:10" s="19" customFormat="1" ht="19.5" customHeight="1">
      <c r="A35" s="15">
        <v>32</v>
      </c>
      <c r="B35" s="16" t="s">
        <v>10</v>
      </c>
      <c r="C35" s="16" t="s">
        <v>66</v>
      </c>
      <c r="D35" s="16" t="s">
        <v>67</v>
      </c>
      <c r="E35" s="16" t="s">
        <v>66</v>
      </c>
      <c r="F35" s="16" t="s">
        <v>24</v>
      </c>
      <c r="G35" s="16"/>
      <c r="H35" s="17">
        <f t="shared" si="2"/>
        <v>8</v>
      </c>
      <c r="I35" s="25" t="s">
        <v>115</v>
      </c>
      <c r="J35" s="18">
        <f t="shared" si="3"/>
        <v>2006</v>
      </c>
    </row>
    <row r="36" spans="1:10" s="19" customFormat="1" ht="19.5" customHeight="1">
      <c r="A36" s="15">
        <v>33</v>
      </c>
      <c r="B36" s="16" t="s">
        <v>65</v>
      </c>
      <c r="C36" s="16" t="s">
        <v>14</v>
      </c>
      <c r="D36" s="16" t="s">
        <v>14</v>
      </c>
      <c r="E36" s="16" t="s">
        <v>14</v>
      </c>
      <c r="F36" s="16" t="s">
        <v>22</v>
      </c>
      <c r="G36" s="16"/>
      <c r="H36" s="17">
        <f t="shared" si="2"/>
        <v>17</v>
      </c>
      <c r="I36" s="25" t="s">
        <v>116</v>
      </c>
      <c r="J36" s="18">
        <f t="shared" si="3"/>
        <v>1997</v>
      </c>
    </row>
    <row r="37" spans="1:10" s="19" customFormat="1" ht="19.5" customHeight="1">
      <c r="A37" s="15">
        <v>34</v>
      </c>
      <c r="B37" s="16" t="s">
        <v>42</v>
      </c>
      <c r="C37" s="16" t="s">
        <v>14</v>
      </c>
      <c r="D37" s="16" t="s">
        <v>14</v>
      </c>
      <c r="E37" s="16" t="s">
        <v>7</v>
      </c>
      <c r="F37" s="16" t="s">
        <v>21</v>
      </c>
      <c r="G37" s="16"/>
      <c r="H37" s="17">
        <f t="shared" si="2"/>
        <v>20</v>
      </c>
      <c r="I37" s="25" t="s">
        <v>94</v>
      </c>
      <c r="J37" s="18">
        <f t="shared" si="3"/>
        <v>1994</v>
      </c>
    </row>
    <row r="38" spans="1:10" s="19" customFormat="1" ht="19.5" customHeight="1">
      <c r="A38" s="15">
        <v>35</v>
      </c>
      <c r="B38" s="16" t="s">
        <v>60</v>
      </c>
      <c r="C38" s="16" t="s">
        <v>12</v>
      </c>
      <c r="D38" s="16" t="s">
        <v>12</v>
      </c>
      <c r="E38" s="16" t="s">
        <v>12</v>
      </c>
      <c r="F38" s="16" t="s">
        <v>24</v>
      </c>
      <c r="G38" s="16"/>
      <c r="H38" s="17">
        <f t="shared" si="2"/>
        <v>18</v>
      </c>
      <c r="I38" s="25" t="s">
        <v>117</v>
      </c>
      <c r="J38" s="18">
        <f t="shared" si="3"/>
        <v>1996</v>
      </c>
    </row>
    <row r="39" spans="1:10" s="19" customFormat="1" ht="19.5" customHeight="1">
      <c r="A39" s="15">
        <v>36</v>
      </c>
      <c r="B39" s="16" t="s">
        <v>57</v>
      </c>
      <c r="C39" s="16" t="s">
        <v>7</v>
      </c>
      <c r="D39" s="16" t="s">
        <v>58</v>
      </c>
      <c r="E39" s="16" t="s">
        <v>7</v>
      </c>
      <c r="F39" s="16" t="s">
        <v>59</v>
      </c>
      <c r="G39" s="16"/>
      <c r="H39" s="17">
        <f t="shared" si="2"/>
        <v>9</v>
      </c>
      <c r="I39" s="25" t="s">
        <v>118</v>
      </c>
      <c r="J39" s="18">
        <f t="shared" si="3"/>
        <v>2005</v>
      </c>
    </row>
    <row r="40" spans="1:10" s="19" customFormat="1" ht="19.5" customHeight="1">
      <c r="A40" s="15">
        <v>37</v>
      </c>
      <c r="B40" s="16" t="s">
        <v>48</v>
      </c>
      <c r="C40" s="16" t="s">
        <v>17</v>
      </c>
      <c r="D40" s="16" t="s">
        <v>49</v>
      </c>
      <c r="E40" s="16" t="s">
        <v>50</v>
      </c>
      <c r="F40" s="16" t="s">
        <v>24</v>
      </c>
      <c r="G40" s="16"/>
      <c r="H40" s="17">
        <f t="shared" si="2"/>
        <v>19</v>
      </c>
      <c r="I40" s="25" t="s">
        <v>95</v>
      </c>
      <c r="J40" s="18">
        <f t="shared" si="3"/>
        <v>1995</v>
      </c>
    </row>
    <row r="41" spans="1:10" s="19" customFormat="1" ht="19.5" customHeight="1">
      <c r="A41" s="15">
        <v>38</v>
      </c>
      <c r="B41" s="16" t="s">
        <v>26</v>
      </c>
      <c r="C41" s="16" t="s">
        <v>14</v>
      </c>
      <c r="D41" s="16" t="s">
        <v>14</v>
      </c>
      <c r="E41" s="16" t="s">
        <v>14</v>
      </c>
      <c r="F41" s="16" t="s">
        <v>22</v>
      </c>
      <c r="G41" s="16"/>
      <c r="H41" s="17">
        <f t="shared" si="2"/>
        <v>19</v>
      </c>
      <c r="I41" s="25" t="s">
        <v>95</v>
      </c>
      <c r="J41" s="18">
        <f t="shared" si="3"/>
        <v>1995</v>
      </c>
    </row>
    <row r="42" spans="1:10" s="19" customFormat="1" ht="19.5" customHeight="1">
      <c r="A42" s="15">
        <v>39</v>
      </c>
      <c r="B42" s="16" t="s">
        <v>64</v>
      </c>
      <c r="C42" s="16" t="s">
        <v>17</v>
      </c>
      <c r="D42" s="16" t="s">
        <v>17</v>
      </c>
      <c r="E42" s="16" t="s">
        <v>17</v>
      </c>
      <c r="F42" s="16" t="s">
        <v>22</v>
      </c>
      <c r="G42" s="16"/>
      <c r="H42" s="17">
        <f t="shared" si="2"/>
        <v>11</v>
      </c>
      <c r="I42" s="25" t="s">
        <v>107</v>
      </c>
      <c r="J42" s="18">
        <f t="shared" si="3"/>
        <v>2003</v>
      </c>
    </row>
    <row r="43" spans="1:10" ht="19.5" customHeight="1">
      <c r="A43" s="15">
        <v>40</v>
      </c>
      <c r="B43" s="8"/>
      <c r="C43" s="8"/>
      <c r="D43" s="8"/>
      <c r="E43" s="8"/>
      <c r="F43" s="8"/>
      <c r="G43" s="8"/>
      <c r="H43" s="9"/>
      <c r="I43" s="10" t="s">
        <v>107</v>
      </c>
      <c r="J43" s="11">
        <f>YEAR(I43)</f>
        <v>2003</v>
      </c>
    </row>
    <row r="44" spans="1:10" ht="19.5" customHeight="1">
      <c r="A44" s="21">
        <v>41</v>
      </c>
      <c r="B44" s="12"/>
      <c r="C44" s="12"/>
      <c r="D44" s="12"/>
      <c r="E44" s="12"/>
      <c r="F44" s="12"/>
      <c r="G44" s="12"/>
      <c r="H44" s="13"/>
      <c r="I44" s="12"/>
      <c r="J44" s="14"/>
    </row>
    <row r="45" spans="1:10" ht="19.5" customHeight="1"/>
  </sheetData>
  <phoneticPr fontId="1" type="noConversion"/>
  <conditionalFormatting sqref="H4:H42">
    <cfRule type="cellIs" dxfId="0" priority="1" stopIfTrue="1" operator="between">
      <formula>0</formula>
      <formula>3</formula>
    </cfRule>
  </conditionalFormatting>
  <pageMargins left="0.39370078740157483" right="0.39370078740157483" top="0.35433070866141736" bottom="0.47244094488188981" header="0.39370078740157483" footer="0.3937007874015748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Normal="100" workbookViewId="0">
      <selection activeCell="M13" sqref="M13"/>
    </sheetView>
  </sheetViews>
  <sheetFormatPr defaultRowHeight="12.75"/>
  <cols>
    <col min="1" max="1" width="3" bestFit="1" customWidth="1"/>
    <col min="2" max="2" width="3.85546875" bestFit="1" customWidth="1"/>
    <col min="3" max="3" width="35.5703125" bestFit="1" customWidth="1"/>
    <col min="4" max="4" width="9.28515625" bestFit="1" customWidth="1"/>
    <col min="5" max="5" width="2" bestFit="1" customWidth="1"/>
    <col min="6" max="6" width="7.140625" customWidth="1"/>
    <col min="7" max="7" width="21.7109375" style="36" customWidth="1"/>
  </cols>
  <sheetData>
    <row r="1" spans="1:7" ht="15" customHeight="1"/>
    <row r="2" spans="1:7" ht="15" customHeight="1">
      <c r="E2" s="22" t="s">
        <v>152</v>
      </c>
      <c r="F2">
        <v>3</v>
      </c>
    </row>
    <row r="3" spans="1:7" s="22" customFormat="1" ht="15" customHeight="1">
      <c r="A3" s="39">
        <v>1</v>
      </c>
      <c r="B3" s="23" t="s">
        <v>70</v>
      </c>
      <c r="C3" s="40" t="s">
        <v>122</v>
      </c>
      <c r="D3" s="41"/>
      <c r="E3" s="41">
        <v>1</v>
      </c>
      <c r="F3" s="40">
        <v>39</v>
      </c>
      <c r="G3" s="37"/>
    </row>
    <row r="4" spans="1:7" ht="15" customHeight="1">
      <c r="A4" s="42">
        <v>2</v>
      </c>
      <c r="B4" s="23" t="s">
        <v>149</v>
      </c>
      <c r="C4" s="43" t="s">
        <v>147</v>
      </c>
      <c r="D4" s="44"/>
      <c r="E4" s="44"/>
      <c r="F4" s="44">
        <v>36</v>
      </c>
      <c r="G4" s="37"/>
    </row>
    <row r="5" spans="1:7" s="22" customFormat="1" ht="15" customHeight="1">
      <c r="A5" s="45">
        <v>3</v>
      </c>
      <c r="B5" s="23" t="s">
        <v>74</v>
      </c>
      <c r="C5" s="43" t="s">
        <v>130</v>
      </c>
      <c r="D5" s="43"/>
      <c r="E5" s="43"/>
      <c r="F5" s="46">
        <v>41</v>
      </c>
      <c r="G5" s="37"/>
    </row>
    <row r="6" spans="1:7" s="22" customFormat="1" ht="15" customHeight="1">
      <c r="A6" s="47">
        <v>4</v>
      </c>
      <c r="B6" s="23" t="s">
        <v>146</v>
      </c>
      <c r="C6" s="43" t="s">
        <v>131</v>
      </c>
      <c r="D6" s="43"/>
      <c r="E6" s="43"/>
      <c r="F6" s="46">
        <v>41</v>
      </c>
      <c r="G6" s="37"/>
    </row>
    <row r="7" spans="1:7" s="22" customFormat="1" ht="15" customHeight="1">
      <c r="A7" s="45">
        <v>5</v>
      </c>
      <c r="B7" s="23" t="s">
        <v>69</v>
      </c>
      <c r="C7" s="43" t="s">
        <v>124</v>
      </c>
      <c r="D7" s="46"/>
      <c r="E7" s="46">
        <v>1</v>
      </c>
      <c r="F7" s="43">
        <v>48</v>
      </c>
      <c r="G7" s="37"/>
    </row>
    <row r="8" spans="1:7" s="22" customFormat="1" ht="15" customHeight="1">
      <c r="A8" s="47">
        <v>6</v>
      </c>
      <c r="B8" s="23" t="s">
        <v>71</v>
      </c>
      <c r="C8" s="43" t="s">
        <v>123</v>
      </c>
      <c r="D8" s="46"/>
      <c r="E8" s="46">
        <v>1</v>
      </c>
      <c r="F8" s="43">
        <v>42</v>
      </c>
      <c r="G8" s="37"/>
    </row>
    <row r="9" spans="1:7" s="22" customFormat="1" ht="15" customHeight="1">
      <c r="A9" s="45">
        <v>7</v>
      </c>
      <c r="B9" s="23" t="s">
        <v>76</v>
      </c>
      <c r="C9" s="43" t="s">
        <v>136</v>
      </c>
      <c r="D9" s="43"/>
      <c r="E9" s="43"/>
      <c r="F9" s="46">
        <v>44</v>
      </c>
      <c r="G9" s="37"/>
    </row>
    <row r="10" spans="1:7" s="22" customFormat="1" ht="15" customHeight="1">
      <c r="A10" s="47">
        <v>8</v>
      </c>
      <c r="B10" s="23" t="s">
        <v>77</v>
      </c>
      <c r="C10" s="43" t="s">
        <v>137</v>
      </c>
      <c r="D10" s="43"/>
      <c r="E10" s="43"/>
      <c r="F10" s="46">
        <v>47</v>
      </c>
      <c r="G10" s="37"/>
    </row>
    <row r="11" spans="1:7" s="22" customFormat="1" ht="15" customHeight="1">
      <c r="A11" s="45">
        <v>9</v>
      </c>
      <c r="B11" s="23" t="s">
        <v>81</v>
      </c>
      <c r="C11" s="43" t="s">
        <v>138</v>
      </c>
      <c r="D11" s="43"/>
      <c r="E11" s="43"/>
      <c r="F11" s="46">
        <v>53</v>
      </c>
      <c r="G11" s="37"/>
    </row>
    <row r="12" spans="1:7" s="22" customFormat="1" ht="15" customHeight="1">
      <c r="A12" s="47">
        <v>10</v>
      </c>
      <c r="B12" s="23" t="s">
        <v>72</v>
      </c>
      <c r="C12" s="43" t="s">
        <v>125</v>
      </c>
      <c r="D12" s="46"/>
      <c r="E12" s="46">
        <v>1</v>
      </c>
      <c r="F12" s="43">
        <v>70</v>
      </c>
      <c r="G12" s="37"/>
    </row>
    <row r="13" spans="1:7" s="22" customFormat="1" ht="15" customHeight="1">
      <c r="A13" s="45">
        <v>11</v>
      </c>
      <c r="B13" s="23" t="s">
        <v>75</v>
      </c>
      <c r="C13" s="43" t="s">
        <v>143</v>
      </c>
      <c r="D13" s="46"/>
      <c r="E13" s="46"/>
      <c r="F13" s="43">
        <v>48</v>
      </c>
      <c r="G13" s="37"/>
    </row>
    <row r="14" spans="1:7" s="22" customFormat="1" ht="15" customHeight="1">
      <c r="A14" s="47">
        <v>12</v>
      </c>
      <c r="B14" s="23" t="s">
        <v>80</v>
      </c>
      <c r="C14" s="43" t="s">
        <v>142</v>
      </c>
      <c r="D14" s="46"/>
      <c r="E14" s="46"/>
      <c r="F14" s="43">
        <v>60</v>
      </c>
      <c r="G14" s="37"/>
    </row>
    <row r="15" spans="1:7" s="22" customFormat="1" ht="15" customHeight="1">
      <c r="A15" s="45">
        <v>13</v>
      </c>
      <c r="B15" s="23" t="s">
        <v>79</v>
      </c>
      <c r="C15" s="43" t="s">
        <v>141</v>
      </c>
      <c r="D15" s="46"/>
      <c r="E15" s="46"/>
      <c r="F15" s="43">
        <v>63</v>
      </c>
      <c r="G15" s="37"/>
    </row>
    <row r="16" spans="1:7" s="22" customFormat="1" ht="15" customHeight="1">
      <c r="A16" s="47">
        <v>14</v>
      </c>
      <c r="B16" s="23" t="s">
        <v>73</v>
      </c>
      <c r="C16" s="43" t="s">
        <v>128</v>
      </c>
      <c r="D16" s="43" t="s">
        <v>129</v>
      </c>
      <c r="E16" s="43">
        <v>1</v>
      </c>
      <c r="F16" s="48">
        <v>15</v>
      </c>
      <c r="G16" s="37"/>
    </row>
    <row r="17" spans="1:7" s="22" customFormat="1" ht="15" customHeight="1">
      <c r="A17" s="45">
        <v>15</v>
      </c>
      <c r="B17" s="23" t="s">
        <v>78</v>
      </c>
      <c r="C17" s="43" t="s">
        <v>139</v>
      </c>
      <c r="D17" s="43" t="s">
        <v>140</v>
      </c>
      <c r="E17" s="43">
        <v>2</v>
      </c>
      <c r="F17" s="48">
        <v>8</v>
      </c>
      <c r="G17" s="37"/>
    </row>
    <row r="18" spans="1:7" s="22" customFormat="1" ht="15" customHeight="1">
      <c r="A18" s="47">
        <v>16</v>
      </c>
      <c r="B18" s="23" t="s">
        <v>82</v>
      </c>
      <c r="C18" s="43" t="s">
        <v>132</v>
      </c>
      <c r="D18" s="43"/>
      <c r="E18" s="43"/>
      <c r="F18" s="48">
        <v>13</v>
      </c>
      <c r="G18" s="37"/>
    </row>
    <row r="19" spans="1:7" s="22" customFormat="1" ht="15" customHeight="1">
      <c r="A19" s="45">
        <v>17</v>
      </c>
      <c r="B19" s="23" t="s">
        <v>83</v>
      </c>
      <c r="C19" s="43" t="s">
        <v>133</v>
      </c>
      <c r="D19" s="43"/>
      <c r="E19" s="43"/>
      <c r="F19" s="48">
        <v>16</v>
      </c>
      <c r="G19" s="37"/>
    </row>
    <row r="20" spans="1:7" s="22" customFormat="1" ht="15" customHeight="1">
      <c r="A20" s="47">
        <v>18</v>
      </c>
      <c r="B20" s="23" t="s">
        <v>84</v>
      </c>
      <c r="C20" s="43" t="s">
        <v>134</v>
      </c>
      <c r="D20" s="43"/>
      <c r="E20" s="43"/>
      <c r="F20" s="48">
        <v>16</v>
      </c>
      <c r="G20" s="37"/>
    </row>
    <row r="21" spans="1:7" s="22" customFormat="1" ht="15" customHeight="1">
      <c r="A21" s="45">
        <v>19</v>
      </c>
      <c r="B21" s="23" t="s">
        <v>85</v>
      </c>
      <c r="C21" s="43" t="s">
        <v>135</v>
      </c>
      <c r="D21" s="43"/>
      <c r="E21" s="43"/>
      <c r="F21" s="48">
        <v>19</v>
      </c>
      <c r="G21" s="37"/>
    </row>
    <row r="22" spans="1:7" s="22" customFormat="1" ht="15" customHeight="1">
      <c r="A22" s="47">
        <v>20</v>
      </c>
      <c r="B22" s="49" t="s">
        <v>150</v>
      </c>
      <c r="C22" s="43" t="s">
        <v>144</v>
      </c>
      <c r="D22" s="46"/>
      <c r="E22" s="46"/>
      <c r="F22" s="43">
        <v>17</v>
      </c>
      <c r="G22" s="37"/>
    </row>
    <row r="23" spans="1:7" s="22" customFormat="1" ht="15" customHeight="1">
      <c r="A23" s="45">
        <v>21</v>
      </c>
      <c r="B23" s="49" t="s">
        <v>151</v>
      </c>
      <c r="C23" s="43" t="s">
        <v>145</v>
      </c>
      <c r="D23" s="46"/>
      <c r="E23" s="46"/>
      <c r="F23" s="43">
        <v>11</v>
      </c>
      <c r="G23" s="37"/>
    </row>
    <row r="24" spans="1:7" s="22" customFormat="1" ht="15" customHeight="1">
      <c r="A24" s="47">
        <v>22</v>
      </c>
      <c r="B24" s="49" t="s">
        <v>153</v>
      </c>
      <c r="C24" s="53" t="s">
        <v>164</v>
      </c>
      <c r="D24" s="43"/>
      <c r="E24" s="43"/>
      <c r="F24" s="46">
        <v>15</v>
      </c>
    </row>
    <row r="25" spans="1:7" s="22" customFormat="1" ht="15" customHeight="1">
      <c r="A25" s="56">
        <v>23</v>
      </c>
      <c r="B25" s="57" t="s">
        <v>165</v>
      </c>
      <c r="C25" s="58" t="s">
        <v>166</v>
      </c>
      <c r="D25" s="59"/>
      <c r="E25" s="59"/>
      <c r="F25" s="60">
        <v>16</v>
      </c>
    </row>
    <row r="26" spans="1:7" s="22" customFormat="1" ht="15" customHeight="1">
      <c r="A26" s="50"/>
      <c r="B26" s="51"/>
      <c r="C26" s="52" t="s">
        <v>126</v>
      </c>
      <c r="D26" s="52" t="s">
        <v>127</v>
      </c>
      <c r="E26" s="52"/>
      <c r="F26" s="54">
        <v>11</v>
      </c>
      <c r="G26" s="37" t="s">
        <v>154</v>
      </c>
    </row>
    <row r="27" spans="1:7" ht="15" customHeight="1">
      <c r="G27" s="38"/>
    </row>
    <row r="28" spans="1:7">
      <c r="G28"/>
    </row>
    <row r="29" spans="1:7">
      <c r="G29"/>
    </row>
    <row r="30" spans="1:7">
      <c r="G30"/>
    </row>
    <row r="31" spans="1:7">
      <c r="G31"/>
    </row>
    <row r="32" spans="1:7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</sheetData>
  <phoneticPr fontId="1" type="noConversion"/>
  <pageMargins left="0.75" right="0.75" top="1" bottom="1" header="0.5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Bestellijst</vt:lpstr>
      <vt:lpstr>Kleding 2010</vt:lpstr>
      <vt:lpstr>Prijzen</vt:lpstr>
      <vt:lpstr>Bestellijst!Afdrukbereik</vt:lpstr>
      <vt:lpstr>'Kleding 2010'!Afdrukbereik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Daan</cp:lastModifiedBy>
  <cp:lastPrinted>2013-11-08T18:24:31Z</cp:lastPrinted>
  <dcterms:created xsi:type="dcterms:W3CDTF">2009-10-27T21:31:54Z</dcterms:created>
  <dcterms:modified xsi:type="dcterms:W3CDTF">2013-11-09T12:25:28Z</dcterms:modified>
</cp:coreProperties>
</file>